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<sst xmlns="http://schemas.openxmlformats.org/spreadsheetml/2006/main" count="47" uniqueCount="42">
  <si>
    <t>攀枝花市2018年棚改项目资金报账进展情况</t>
  </si>
  <si>
    <t>数据截至：2020年1月31日</t>
  </si>
  <si>
    <t>区县名称</t>
  </si>
  <si>
    <t>棚改项目名称</t>
  </si>
  <si>
    <t>报账总花名册户数</t>
  </si>
  <si>
    <t>已报账户数</t>
  </si>
  <si>
    <t>报账
完成率</t>
  </si>
  <si>
    <t>已审批报账资金（万元）</t>
  </si>
  <si>
    <t>房票情况(张)</t>
  </si>
  <si>
    <t>清退公房（户）</t>
  </si>
  <si>
    <t>备注</t>
  </si>
  <si>
    <t>已发放</t>
  </si>
  <si>
    <t>已报账</t>
  </si>
  <si>
    <t>东区</t>
  </si>
  <si>
    <t>2017年东区第二批次危旧房棚户区改造子项目</t>
  </si>
  <si>
    <t>2017年东区第三批次危旧房棚户区改造子项目</t>
  </si>
  <si>
    <t>2018年大企业东区片区第一批次棚改项目</t>
  </si>
  <si>
    <t>2018年大企业东区片区第二批次棚改项目</t>
  </si>
  <si>
    <t>小计</t>
  </si>
  <si>
    <t>西区</t>
  </si>
  <si>
    <t>2017年西区第三批次危旧房棚户区改造子项目</t>
  </si>
  <si>
    <t>189间为附属结构已报账</t>
  </si>
  <si>
    <t>2018年西区第一批次危旧房棚户区改造子项目</t>
  </si>
  <si>
    <t>仁和区</t>
  </si>
  <si>
    <t>2017年仁和区第三批次危旧房棚户区改造子项目</t>
  </si>
  <si>
    <t>均为公房</t>
  </si>
  <si>
    <t>2017年仁和区宝灵寺周边危旧房棚户区改造子项目</t>
  </si>
  <si>
    <t>2018年仁和区第一批次危旧房棚户区改造子项目</t>
  </si>
  <si>
    <t xml:space="preserve"> 仁和区仁和镇先锋、碾房片区棚户区改造子项目</t>
  </si>
  <si>
    <t>城中村项目可研户数为315户，目前仅签约150户</t>
  </si>
  <si>
    <t>超出部分由仁和安置</t>
  </si>
  <si>
    <t>钒钛高新区</t>
  </si>
  <si>
    <t>2017年钒钛高新区棚户区改造（四期）子项目</t>
  </si>
  <si>
    <t>机电学院16户旧改遗留，未能纳入棚改不在花名册中</t>
  </si>
  <si>
    <t>米易县</t>
  </si>
  <si>
    <t>2017年米易县老城区棚户区改造（二期）子项目</t>
  </si>
  <si>
    <t>含77户商业</t>
  </si>
  <si>
    <t>盐边县</t>
  </si>
  <si>
    <t>2018年盐边县红果片区危旧房棚户区改造子项目</t>
  </si>
  <si>
    <t>2018年红格片区棚户区改造（城中村）项目</t>
  </si>
  <si>
    <t>合计</t>
  </si>
  <si>
    <t>备注：不含城市棚户区改造九期项目数据（可研户数4774户），因该项目调整为棚改专项债券申报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</si>
</sst>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theme="1"/>
      <name val="宋体"/>
      <charset val="134"/>
    </font>
    <font>
      <sz val="8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32" fillId="16" borderId="14" applyNumberFormat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10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vertical="center" shrinkToFit="1"/>
    </xf>
    <xf numFmtId="0" fontId="5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I9" sqref="I9"/>
    </sheetView>
  </sheetViews>
  <sheetFormatPr defaultColWidth="9" defaultRowHeight="13.5"/>
  <cols>
    <col min="1" max="1" width="11.75" style="6" customWidth="1"/>
    <col min="2" max="2" width="35.75" style="7" customWidth="1"/>
    <col min="4" max="5" width="8.125" customWidth="1"/>
    <col min="6" max="6" width="15.375" customWidth="1"/>
    <col min="7" max="7" width="8.125" style="8" customWidth="1"/>
    <col min="8" max="8" width="8.125" customWidth="1"/>
    <col min="9" max="9" width="9" customWidth="1"/>
  </cols>
  <sheetData>
    <row r="1" s="1" customFormat="1" ht="36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21" customHeight="1" spans="1:9">
      <c r="A2" s="10"/>
      <c r="B2" s="11"/>
      <c r="C2" s="10"/>
      <c r="D2" s="12"/>
      <c r="E2" s="12"/>
      <c r="F2" s="13"/>
      <c r="G2" s="14" t="s">
        <v>1</v>
      </c>
      <c r="H2" s="15"/>
      <c r="I2" s="12"/>
    </row>
    <row r="3" s="1" customFormat="1" ht="12" customHeight="1" spans="1:9">
      <c r="A3" s="10"/>
      <c r="B3" s="11"/>
      <c r="C3" s="10"/>
      <c r="D3" s="12"/>
      <c r="E3" s="12"/>
      <c r="F3" s="10"/>
      <c r="G3" s="16"/>
      <c r="H3" s="10"/>
      <c r="I3" s="12"/>
    </row>
    <row r="4" s="2" customFormat="1" ht="18" customHeight="1" spans="1:10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8" t="s">
        <v>8</v>
      </c>
      <c r="H4" s="17"/>
      <c r="I4" s="34" t="s">
        <v>9</v>
      </c>
      <c r="J4" s="35" t="s">
        <v>10</v>
      </c>
    </row>
    <row r="5" s="2" customFormat="1" ht="21" customHeight="1" spans="1:10">
      <c r="A5" s="17"/>
      <c r="B5" s="17"/>
      <c r="C5" s="17"/>
      <c r="D5" s="17"/>
      <c r="E5" s="18"/>
      <c r="F5" s="17"/>
      <c r="G5" s="18" t="s">
        <v>11</v>
      </c>
      <c r="H5" s="17" t="s">
        <v>12</v>
      </c>
      <c r="I5" s="34"/>
      <c r="J5" s="35"/>
    </row>
    <row r="6" ht="25" customHeight="1" spans="1:10">
      <c r="A6" s="19" t="s">
        <v>13</v>
      </c>
      <c r="B6" s="20" t="s">
        <v>14</v>
      </c>
      <c r="C6" s="21">
        <v>2529</v>
      </c>
      <c r="D6" s="22">
        <v>1327</v>
      </c>
      <c r="E6" s="23">
        <f t="shared" ref="E6:E12" si="0">D6/C6</f>
        <v>0.524713325425069</v>
      </c>
      <c r="F6" s="22">
        <v>49251.907411</v>
      </c>
      <c r="G6" s="22">
        <v>226</v>
      </c>
      <c r="H6" s="22">
        <v>167</v>
      </c>
      <c r="I6" s="22">
        <v>42</v>
      </c>
      <c r="J6" s="36"/>
    </row>
    <row r="7" ht="25" customHeight="1" spans="1:10">
      <c r="A7" s="19"/>
      <c r="B7" s="20" t="s">
        <v>15</v>
      </c>
      <c r="C7" s="24">
        <v>637</v>
      </c>
      <c r="D7" s="22">
        <v>192</v>
      </c>
      <c r="E7" s="23">
        <f t="shared" si="0"/>
        <v>0.301412872841444</v>
      </c>
      <c r="F7" s="22">
        <v>7392.426593</v>
      </c>
      <c r="G7" s="22">
        <v>31</v>
      </c>
      <c r="H7" s="22">
        <v>23</v>
      </c>
      <c r="I7" s="22">
        <v>20</v>
      </c>
      <c r="J7" s="36"/>
    </row>
    <row r="8" ht="25" customHeight="1" spans="1:10">
      <c r="A8" s="19"/>
      <c r="B8" s="20" t="s">
        <v>16</v>
      </c>
      <c r="C8" s="24">
        <v>4747</v>
      </c>
      <c r="D8" s="22">
        <v>236</v>
      </c>
      <c r="E8" s="23">
        <f t="shared" si="0"/>
        <v>0.0497156098588582</v>
      </c>
      <c r="F8" s="22">
        <v>8559.516498</v>
      </c>
      <c r="G8" s="22">
        <v>319</v>
      </c>
      <c r="H8" s="22">
        <v>235</v>
      </c>
      <c r="I8" s="22">
        <v>899</v>
      </c>
      <c r="J8" s="36"/>
    </row>
    <row r="9" ht="25" customHeight="1" spans="1:10">
      <c r="A9" s="19"/>
      <c r="B9" s="20" t="s">
        <v>17</v>
      </c>
      <c r="C9" s="24">
        <v>7960</v>
      </c>
      <c r="D9" s="22">
        <v>520</v>
      </c>
      <c r="E9" s="23">
        <f t="shared" si="0"/>
        <v>0.0653266331658292</v>
      </c>
      <c r="F9" s="22">
        <v>18308.6705595</v>
      </c>
      <c r="G9" s="22">
        <v>649</v>
      </c>
      <c r="H9" s="22">
        <v>430</v>
      </c>
      <c r="I9" s="22">
        <v>196</v>
      </c>
      <c r="J9" s="36"/>
    </row>
    <row r="10" s="3" customFormat="1" ht="25" customHeight="1" spans="1:10">
      <c r="A10" s="19"/>
      <c r="B10" s="25" t="s">
        <v>18</v>
      </c>
      <c r="C10" s="26">
        <f>SUM(C6:C9)</f>
        <v>15873</v>
      </c>
      <c r="D10" s="25">
        <f>SUM(D6:D9)</f>
        <v>2275</v>
      </c>
      <c r="E10" s="27">
        <f t="shared" si="0"/>
        <v>0.143325143325143</v>
      </c>
      <c r="F10" s="26">
        <f>SUM(F6:F9)</f>
        <v>83512.5210615</v>
      </c>
      <c r="G10" s="28">
        <f>SUM(G6:G9)</f>
        <v>1225</v>
      </c>
      <c r="H10" s="26">
        <f>SUM(H6:H9)</f>
        <v>855</v>
      </c>
      <c r="I10" s="25">
        <f>SUM(I6:I9)</f>
        <v>1157</v>
      </c>
      <c r="J10" s="37"/>
    </row>
    <row r="11" ht="25" customHeight="1" spans="1:10">
      <c r="A11" s="19" t="s">
        <v>19</v>
      </c>
      <c r="B11" s="20" t="s">
        <v>20</v>
      </c>
      <c r="C11" s="24">
        <v>1965</v>
      </c>
      <c r="D11" s="22">
        <v>1073</v>
      </c>
      <c r="E11" s="23">
        <f t="shared" si="0"/>
        <v>0.546055979643766</v>
      </c>
      <c r="F11" s="22">
        <v>18595.5713</v>
      </c>
      <c r="G11" s="22">
        <v>116</v>
      </c>
      <c r="H11" s="22">
        <v>90</v>
      </c>
      <c r="I11" s="22">
        <v>0</v>
      </c>
      <c r="J11" s="38" t="s">
        <v>21</v>
      </c>
    </row>
    <row r="12" ht="25" customHeight="1" spans="1:10">
      <c r="A12" s="19"/>
      <c r="B12" s="20" t="s">
        <v>22</v>
      </c>
      <c r="C12" s="24">
        <v>623</v>
      </c>
      <c r="D12" s="22">
        <v>227</v>
      </c>
      <c r="E12" s="23">
        <f t="shared" si="0"/>
        <v>0.364365971107544</v>
      </c>
      <c r="F12" s="22">
        <v>6072.6422</v>
      </c>
      <c r="G12" s="22">
        <v>111</v>
      </c>
      <c r="H12" s="22">
        <v>81</v>
      </c>
      <c r="I12" s="22">
        <v>0</v>
      </c>
      <c r="J12" s="36"/>
    </row>
    <row r="13" s="4" customFormat="1" ht="25" customHeight="1" spans="1:10">
      <c r="A13" s="19"/>
      <c r="B13" s="25" t="s">
        <v>18</v>
      </c>
      <c r="C13" s="26">
        <f>SUM(C11:C12)</f>
        <v>2588</v>
      </c>
      <c r="D13" s="25">
        <f>SUM(D11:D12)</f>
        <v>1300</v>
      </c>
      <c r="E13" s="27">
        <f t="shared" ref="E13:E26" si="1">D13/C13</f>
        <v>0.502318392581144</v>
      </c>
      <c r="F13" s="26">
        <f>SUM(F11:F12)</f>
        <v>24668.2135</v>
      </c>
      <c r="G13" s="28">
        <f>SUM(G11:G12)</f>
        <v>227</v>
      </c>
      <c r="H13" s="26">
        <f>SUM(H11:H12)</f>
        <v>171</v>
      </c>
      <c r="I13" s="25">
        <f>SUM(I11:I12)</f>
        <v>0</v>
      </c>
      <c r="J13" s="39"/>
    </row>
    <row r="14" ht="25" customHeight="1" spans="1:10">
      <c r="A14" s="19" t="s">
        <v>23</v>
      </c>
      <c r="B14" s="20" t="s">
        <v>24</v>
      </c>
      <c r="C14" s="21">
        <v>60</v>
      </c>
      <c r="D14" s="22">
        <v>18</v>
      </c>
      <c r="E14" s="23">
        <f t="shared" si="1"/>
        <v>0.3</v>
      </c>
      <c r="F14" s="22">
        <v>67.2413</v>
      </c>
      <c r="G14" s="22">
        <v>0</v>
      </c>
      <c r="H14" s="22">
        <v>0</v>
      </c>
      <c r="I14" s="22">
        <v>74</v>
      </c>
      <c r="J14" s="36" t="s">
        <v>25</v>
      </c>
    </row>
    <row r="15" ht="25" customHeight="1" spans="1:10">
      <c r="A15" s="19"/>
      <c r="B15" s="20" t="s">
        <v>26</v>
      </c>
      <c r="C15" s="21">
        <v>140</v>
      </c>
      <c r="D15" s="22">
        <v>140</v>
      </c>
      <c r="E15" s="23">
        <f t="shared" si="1"/>
        <v>1</v>
      </c>
      <c r="F15" s="22">
        <v>10039.544906</v>
      </c>
      <c r="G15" s="22">
        <v>2</v>
      </c>
      <c r="H15" s="22">
        <v>0</v>
      </c>
      <c r="I15" s="22">
        <v>0</v>
      </c>
      <c r="J15" s="40"/>
    </row>
    <row r="16" ht="25" customHeight="1" spans="1:10">
      <c r="A16" s="19"/>
      <c r="B16" s="20" t="s">
        <v>27</v>
      </c>
      <c r="C16" s="24">
        <v>484</v>
      </c>
      <c r="D16" s="22">
        <v>236</v>
      </c>
      <c r="E16" s="23">
        <f t="shared" si="1"/>
        <v>0.487603305785124</v>
      </c>
      <c r="F16" s="22">
        <v>7120.4544</v>
      </c>
      <c r="G16" s="22">
        <v>63</v>
      </c>
      <c r="H16" s="22">
        <v>55</v>
      </c>
      <c r="I16" s="22">
        <v>0</v>
      </c>
      <c r="J16" s="36"/>
    </row>
    <row r="17" ht="25" customHeight="1" spans="1:10">
      <c r="A17" s="19"/>
      <c r="B17" s="20" t="s">
        <v>28</v>
      </c>
      <c r="C17" s="24">
        <v>150</v>
      </c>
      <c r="D17" s="22">
        <v>0</v>
      </c>
      <c r="E17" s="23">
        <f t="shared" si="1"/>
        <v>0</v>
      </c>
      <c r="F17" s="22">
        <v>0</v>
      </c>
      <c r="G17" s="22">
        <v>0</v>
      </c>
      <c r="H17" s="22">
        <v>0</v>
      </c>
      <c r="I17" s="41" t="s">
        <v>29</v>
      </c>
      <c r="J17" s="42"/>
    </row>
    <row r="18" s="4" customFormat="1" ht="25" customHeight="1" spans="1:10">
      <c r="A18" s="19"/>
      <c r="B18" s="25" t="s">
        <v>18</v>
      </c>
      <c r="C18" s="26">
        <f>SUM(C14:C17)+29</f>
        <v>863</v>
      </c>
      <c r="D18" s="25">
        <f>SUM(D14:D17)</f>
        <v>394</v>
      </c>
      <c r="E18" s="27">
        <f t="shared" si="1"/>
        <v>0.456546929316338</v>
      </c>
      <c r="F18" s="26">
        <f>SUM(F14:F17)</f>
        <v>17227.240606</v>
      </c>
      <c r="G18" s="28">
        <f>SUM(G14:G17)</f>
        <v>65</v>
      </c>
      <c r="H18" s="26">
        <f>SUM(H14:H17)</f>
        <v>55</v>
      </c>
      <c r="I18" s="26">
        <f>SUM(I14:I16)</f>
        <v>74</v>
      </c>
      <c r="J18" s="43" t="s">
        <v>30</v>
      </c>
    </row>
    <row r="19" ht="25" customHeight="1" spans="1:10">
      <c r="A19" s="19" t="s">
        <v>31</v>
      </c>
      <c r="B19" s="20" t="s">
        <v>32</v>
      </c>
      <c r="C19" s="24">
        <v>333</v>
      </c>
      <c r="D19" s="22">
        <v>308</v>
      </c>
      <c r="E19" s="23">
        <f t="shared" si="1"/>
        <v>0.924924924924925</v>
      </c>
      <c r="F19" s="22">
        <v>8353.882771</v>
      </c>
      <c r="G19" s="22">
        <v>104</v>
      </c>
      <c r="H19" s="22">
        <v>102</v>
      </c>
      <c r="I19" s="22">
        <v>12</v>
      </c>
      <c r="J19" s="44" t="s">
        <v>33</v>
      </c>
    </row>
    <row r="20" s="4" customFormat="1" ht="25" customHeight="1" spans="1:10">
      <c r="A20" s="19"/>
      <c r="B20" s="25" t="s">
        <v>18</v>
      </c>
      <c r="C20" s="26">
        <f>SUM(C19:C19)</f>
        <v>333</v>
      </c>
      <c r="D20" s="25">
        <f>SUM(D19:D19)</f>
        <v>308</v>
      </c>
      <c r="E20" s="27">
        <f t="shared" si="1"/>
        <v>0.924924924924925</v>
      </c>
      <c r="F20" s="26">
        <f>SUM(F19:F19)</f>
        <v>8353.882771</v>
      </c>
      <c r="G20" s="28">
        <f>SUM(G19:G19)</f>
        <v>104</v>
      </c>
      <c r="H20" s="26">
        <f>SUM(H19:H19)</f>
        <v>102</v>
      </c>
      <c r="I20" s="26">
        <f>SUM(I19:I19)</f>
        <v>12</v>
      </c>
      <c r="J20" s="45"/>
    </row>
    <row r="21" ht="25" customHeight="1" spans="1:10">
      <c r="A21" s="19" t="s">
        <v>34</v>
      </c>
      <c r="B21" s="20" t="s">
        <v>35</v>
      </c>
      <c r="C21" s="24">
        <v>687</v>
      </c>
      <c r="D21" s="22">
        <v>687</v>
      </c>
      <c r="E21" s="23">
        <f t="shared" si="1"/>
        <v>1</v>
      </c>
      <c r="F21" s="22">
        <v>22123.203836</v>
      </c>
      <c r="G21" s="29"/>
      <c r="H21" s="29"/>
      <c r="I21" s="22"/>
      <c r="J21" s="46" t="s">
        <v>36</v>
      </c>
    </row>
    <row r="22" s="4" customFormat="1" ht="25" customHeight="1" spans="1:10">
      <c r="A22" s="19"/>
      <c r="B22" s="25" t="s">
        <v>18</v>
      </c>
      <c r="C22" s="26">
        <f>SUM(C21:C21)</f>
        <v>687</v>
      </c>
      <c r="D22" s="25">
        <f>SUM(D21:D21)</f>
        <v>687</v>
      </c>
      <c r="E22" s="27">
        <f t="shared" si="1"/>
        <v>1</v>
      </c>
      <c r="F22" s="26">
        <f>SUM(F21:F21)</f>
        <v>22123.203836</v>
      </c>
      <c r="G22" s="28">
        <f>SUM(G21:G21)</f>
        <v>0</v>
      </c>
      <c r="H22" s="26">
        <f>SUM(H21:H21)</f>
        <v>0</v>
      </c>
      <c r="I22" s="26">
        <f>SUM(I21:I21)</f>
        <v>0</v>
      </c>
      <c r="J22" s="39"/>
    </row>
    <row r="23" ht="25" customHeight="1" spans="1:10">
      <c r="A23" s="19" t="s">
        <v>37</v>
      </c>
      <c r="B23" s="20" t="s">
        <v>38</v>
      </c>
      <c r="C23" s="24">
        <v>532</v>
      </c>
      <c r="D23" s="22">
        <v>0</v>
      </c>
      <c r="E23" s="23">
        <f t="shared" si="1"/>
        <v>0</v>
      </c>
      <c r="F23" s="22">
        <v>0</v>
      </c>
      <c r="G23" s="29"/>
      <c r="H23" s="29"/>
      <c r="I23" s="22"/>
      <c r="J23" s="36"/>
    </row>
    <row r="24" ht="25" customHeight="1" spans="1:10">
      <c r="A24" s="19"/>
      <c r="B24" s="20" t="s">
        <v>39</v>
      </c>
      <c r="C24" s="24">
        <v>1000</v>
      </c>
      <c r="D24" s="22">
        <v>1000</v>
      </c>
      <c r="E24" s="23">
        <f t="shared" si="1"/>
        <v>1</v>
      </c>
      <c r="F24" s="22">
        <v>81006.54194</v>
      </c>
      <c r="G24" s="29"/>
      <c r="H24" s="29"/>
      <c r="I24" s="22"/>
      <c r="J24" s="36"/>
    </row>
    <row r="25" s="4" customFormat="1" ht="25" customHeight="1" spans="1:10">
      <c r="A25" s="19"/>
      <c r="B25" s="25" t="s">
        <v>18</v>
      </c>
      <c r="C25" s="26">
        <f>SUM(C23:C24)</f>
        <v>1532</v>
      </c>
      <c r="D25" s="25">
        <f>SUM(D23:D24)</f>
        <v>1000</v>
      </c>
      <c r="E25" s="27">
        <f t="shared" si="1"/>
        <v>0.652741514360313</v>
      </c>
      <c r="F25" s="26">
        <f>SUM(F23:F24)</f>
        <v>81006.54194</v>
      </c>
      <c r="G25" s="28">
        <f>SUM(G23:G24)</f>
        <v>0</v>
      </c>
      <c r="H25" s="26">
        <f>SUM(H23:H24)</f>
        <v>0</v>
      </c>
      <c r="I25" s="26">
        <f>SUM(I23:I24)</f>
        <v>0</v>
      </c>
      <c r="J25" s="39"/>
    </row>
    <row r="26" s="5" customFormat="1" ht="25" customHeight="1" spans="1:10">
      <c r="A26" s="30" t="s">
        <v>40</v>
      </c>
      <c r="B26" s="31"/>
      <c r="C26" s="25">
        <f>C10+C13+C18+C20+C22+C25</f>
        <v>21876</v>
      </c>
      <c r="D26" s="25">
        <f>SUM(D6:D25)/2</f>
        <v>5964</v>
      </c>
      <c r="E26" s="27">
        <f t="shared" si="1"/>
        <v>0.272627537026879</v>
      </c>
      <c r="F26" s="25">
        <f>SUM(F6:F25)/2</f>
        <v>236891.6037145</v>
      </c>
      <c r="G26" s="25">
        <f>SUM(G6:G25)/2</f>
        <v>1621</v>
      </c>
      <c r="H26" s="25">
        <f>SUM(H6:H25)/2</f>
        <v>1183</v>
      </c>
      <c r="I26" s="25">
        <f>SUM(I6:I25)/2</f>
        <v>1243</v>
      </c>
      <c r="J26" s="47"/>
    </row>
    <row r="27" ht="25" customHeight="1" spans="1:10">
      <c r="A27" s="32" t="s">
        <v>41</v>
      </c>
      <c r="B27" s="32"/>
      <c r="C27" s="32"/>
      <c r="D27" s="32"/>
      <c r="E27" s="32"/>
      <c r="F27" s="32"/>
      <c r="G27" s="33"/>
      <c r="H27" s="32"/>
      <c r="I27" s="32"/>
      <c r="J27" s="32"/>
    </row>
    <row r="28" ht="25" customHeight="1"/>
    <row r="29" ht="25" customHeight="1"/>
  </sheetData>
  <mergeCells count="21">
    <mergeCell ref="A1:J1"/>
    <mergeCell ref="G2:I2"/>
    <mergeCell ref="G4:H4"/>
    <mergeCell ref="I17:J17"/>
    <mergeCell ref="A26:B26"/>
    <mergeCell ref="A27:J27"/>
    <mergeCell ref="A4:A5"/>
    <mergeCell ref="A6:A10"/>
    <mergeCell ref="A11:A13"/>
    <mergeCell ref="A14:A18"/>
    <mergeCell ref="A19:A20"/>
    <mergeCell ref="A21:A22"/>
    <mergeCell ref="A23:A25"/>
    <mergeCell ref="B4:B5"/>
    <mergeCell ref="C4:C5"/>
    <mergeCell ref="D4:D5"/>
    <mergeCell ref="E4:E5"/>
    <mergeCell ref="F4:F5"/>
    <mergeCell ref="I4:I5"/>
    <mergeCell ref="J4:J5"/>
    <mergeCell ref="J19:J20"/>
  </mergeCells>
  <printOptions horizontalCentered="1"/>
  <pageMargins left="0.156944444444444" right="0.236111111111111" top="0.629861111111111" bottom="0.6298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细雨漫步</cp:lastModifiedBy>
  <dcterms:created xsi:type="dcterms:W3CDTF">2019-07-09T01:23:00Z</dcterms:created>
  <dcterms:modified xsi:type="dcterms:W3CDTF">2020-02-03T02:47:51Z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